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EE02787C-69E0-4DBD-A73F-C7530B9FCFFF}" xr6:coauthVersionLast="40" xr6:coauthVersionMax="40" xr10:uidLastSave="{00000000-0000-0000-0000-000000000000}"/>
  <bookViews>
    <workbookView xWindow="0" yWindow="0" windowWidth="19050" windowHeight="742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37" i="1" s="1"/>
  <c r="G28" i="1"/>
  <c r="G29" i="1"/>
  <c r="G30" i="1"/>
  <c r="G31" i="1"/>
  <c r="G32" i="1"/>
  <c r="G33" i="1"/>
  <c r="G34" i="1"/>
  <c r="E34" i="1"/>
  <c r="E32" i="1"/>
  <c r="E29" i="1"/>
  <c r="G26" i="1"/>
  <c r="G25" i="1"/>
  <c r="G24" i="1"/>
  <c r="G23" i="1"/>
  <c r="G22" i="1" l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<sst xmlns="http://schemas.openxmlformats.org/spreadsheetml/2006/main" count="93" uniqueCount="75">
  <si>
    <t>Что заменено?</t>
  </si>
  <si>
    <t>Модель</t>
  </si>
  <si>
    <t xml:space="preserve">Цена </t>
  </si>
  <si>
    <t>X.5 Rear Derailleur 9-speed medium Cage black</t>
  </si>
  <si>
    <t>Задний переключатель</t>
  </si>
  <si>
    <t>Что стояло?</t>
  </si>
  <si>
    <t>Acera для 7 скоростной кассеты</t>
  </si>
  <si>
    <t>Монетка заднего переключателя</t>
  </si>
  <si>
    <t>X.5 Trigger 9-speed black</t>
  </si>
  <si>
    <t xml:space="preserve">Altus на 9 скоростей, б/у </t>
  </si>
  <si>
    <t xml:space="preserve">Система </t>
  </si>
  <si>
    <t>Shimano Alivio FC-M4050 Crank grey 175mm</t>
  </si>
  <si>
    <t xml:space="preserve">Сток </t>
  </si>
  <si>
    <t xml:space="preserve">Каретка </t>
  </si>
  <si>
    <t>Shimano Hollowtech II Bottom Bracket SM-BB52</t>
  </si>
  <si>
    <t>Octalink (сток под квадрат)</t>
  </si>
  <si>
    <t xml:space="preserve">Руль </t>
  </si>
  <si>
    <t>Katana diverse Riserbar 720 x 25 mm 9° black</t>
  </si>
  <si>
    <t>Монетка переднего переключателя</t>
  </si>
  <si>
    <t>Shimano XT 2/3-speed Rapidfire PLUS SL-M780 I-Spec B left</t>
  </si>
  <si>
    <t>Брал в аренду Deore</t>
  </si>
  <si>
    <t>Грипсы</t>
  </si>
  <si>
    <t>Cube Race Grips</t>
  </si>
  <si>
    <t>Передний переключатель</t>
  </si>
  <si>
    <t xml:space="preserve">Shimano Deore 3x9-speed Front Derailleur FD-M591 Down-Swing 66-69° </t>
  </si>
  <si>
    <t xml:space="preserve">Педали </t>
  </si>
  <si>
    <t>Топталки б/у</t>
  </si>
  <si>
    <t xml:space="preserve">Передняя звезда </t>
  </si>
  <si>
    <t>Shimano Chainring Deore 44 t silver</t>
  </si>
  <si>
    <t xml:space="preserve">Вилка </t>
  </si>
  <si>
    <t>Salsa CroMoto Grande Straight 29" MTB Rigid Fork - 45mm Offset - 1 1/8 inch Ahead - IS - QR</t>
  </si>
  <si>
    <t xml:space="preserve">Покрышки слики </t>
  </si>
  <si>
    <t>Schwalbe Marathon Performance Wired Tire - 27.5x1.65 Inches - 650x42B - Black-Reflex</t>
  </si>
  <si>
    <t xml:space="preserve">Покрышки позлее </t>
  </si>
  <si>
    <t>WTB Traill Boss 27,5х2,25</t>
  </si>
  <si>
    <t xml:space="preserve">Седло </t>
  </si>
  <si>
    <t xml:space="preserve">Mosso </t>
  </si>
  <si>
    <t xml:space="preserve">Кассета </t>
  </si>
  <si>
    <t>Shimano 9-speed Cassette CS-HG400 12-36</t>
  </si>
  <si>
    <t>SunRace</t>
  </si>
  <si>
    <t>SunRace 9-ступенчатая CSM98 9А 11-36 Т</t>
  </si>
  <si>
    <t xml:space="preserve">Гидравлические тормоза </t>
  </si>
  <si>
    <t xml:space="preserve">Shimano BR-M365 </t>
  </si>
  <si>
    <t>Рулевая</t>
  </si>
  <si>
    <t xml:space="preserve">Вынос </t>
  </si>
  <si>
    <t>40 мм</t>
  </si>
  <si>
    <t>Втулки</t>
  </si>
  <si>
    <t>Novatec D041SB D042SB (Китай)</t>
  </si>
  <si>
    <t>Итого</t>
  </si>
  <si>
    <t>Общаяя сумма:</t>
  </si>
  <si>
    <t xml:space="preserve">Scada MTB Pedals SC-M101 </t>
  </si>
  <si>
    <t>Курс</t>
  </si>
  <si>
    <t>Вилсет 28 на резине 700х35</t>
  </si>
  <si>
    <t>Ritchey Trail Flat 2X Handlebar 31.8, 740mm +/-5mm, 9°</t>
  </si>
  <si>
    <t>Замена Katana diverse Riserbar</t>
  </si>
  <si>
    <t>FUNN Stryge Stem 31.8mm (70 mm)</t>
  </si>
  <si>
    <t>Проставочное кольцо</t>
  </si>
  <si>
    <t>Radon Spacer 1 1/8" 20mm Carbon</t>
  </si>
  <si>
    <t>Фиксирующая гайка в шатун</t>
  </si>
  <si>
    <t>Katana Crank Arm Fixing Bolt Alloy</t>
  </si>
  <si>
    <t>Тормозные ручки М365</t>
  </si>
  <si>
    <t>замена поврежденных</t>
  </si>
  <si>
    <t xml:space="preserve">Shimano Brake Lever BL-M365 left, right </t>
  </si>
  <si>
    <t>Подседельный зажим</t>
  </si>
  <si>
    <t>Cube Seat Clamp 34.9mm</t>
  </si>
  <si>
    <t xml:space="preserve">Грипсы </t>
  </si>
  <si>
    <t>Ritchey WCS Ergo True Grip Foam Grips black</t>
  </si>
  <si>
    <t>Замена Cube</t>
  </si>
  <si>
    <t>Тормозные роторы</t>
  </si>
  <si>
    <t>Shimano Disc Rotor SM-RT56M 180mm 6-hole</t>
  </si>
  <si>
    <t>Цепь</t>
  </si>
  <si>
    <t xml:space="preserve">
KMC X9-73 Chain 9-speed</t>
  </si>
  <si>
    <t xml:space="preserve">Radon Spacer 1 1/8" 10mm Carbon </t>
  </si>
  <si>
    <t>Второй вилсет</t>
  </si>
  <si>
    <t>Shimano Disc Rotor SM-RT54M 180mm Center 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</si>
</sst>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7"/>
  <sheetViews>
    <sheetView tabSelected="1" zoomScale="60" zoomScaleNormal="60" workbookViewId="0">
      <selection activeCell="I18" sqref="I18"/>
    </sheetView>
  </sheetViews>
  <sheetFormatPr defaultRowHeight="15" x14ac:dyDescent="0.25"/>
  <cols>
    <col min="1" max="1" width="2.7109375" customWidth="1"/>
    <col min="2" max="2" width="33.140625" customWidth="1"/>
    <col min="3" max="3" width="83" customWidth="1"/>
    <col min="4" max="4" width="29.28515625" customWidth="1"/>
  </cols>
  <sheetData>
    <row r="2" spans="2:7" ht="18.75" x14ac:dyDescent="0.25">
      <c r="B2" s="2" t="s">
        <v>0</v>
      </c>
      <c r="C2" s="2" t="s">
        <v>1</v>
      </c>
      <c r="D2" s="2" t="s">
        <v>5</v>
      </c>
      <c r="E2" s="2" t="s">
        <v>2</v>
      </c>
      <c r="F2" s="2" t="s">
        <v>51</v>
      </c>
      <c r="G2" s="2" t="s">
        <v>48</v>
      </c>
    </row>
    <row r="3" spans="2:7" x14ac:dyDescent="0.25">
      <c r="B3" s="3" t="s">
        <v>4</v>
      </c>
      <c r="C3" s="3" t="s">
        <v>3</v>
      </c>
      <c r="D3" s="3" t="s">
        <v>6</v>
      </c>
      <c r="E3" s="3">
        <v>31.05</v>
      </c>
      <c r="F3" s="3">
        <v>69.650000000000006</v>
      </c>
      <c r="G3" s="3">
        <f t="shared" ref="G3:G14" si="0">E3*F3</f>
        <v>2162.6325000000002</v>
      </c>
    </row>
    <row r="4" spans="2:7" x14ac:dyDescent="0.25">
      <c r="B4" s="3" t="s">
        <v>7</v>
      </c>
      <c r="C4" s="3" t="s">
        <v>8</v>
      </c>
      <c r="D4" s="3" t="s">
        <v>9</v>
      </c>
      <c r="E4" s="3">
        <v>16.760000000000002</v>
      </c>
      <c r="F4" s="3">
        <v>69.650000000000006</v>
      </c>
      <c r="G4" s="3">
        <f t="shared" si="0"/>
        <v>1167.3340000000003</v>
      </c>
    </row>
    <row r="5" spans="2:7" x14ac:dyDescent="0.25">
      <c r="B5" s="3" t="s">
        <v>10</v>
      </c>
      <c r="C5" s="3" t="s">
        <v>11</v>
      </c>
      <c r="D5" s="3" t="s">
        <v>12</v>
      </c>
      <c r="E5" s="3">
        <v>39.409999999999997</v>
      </c>
      <c r="F5" s="3">
        <v>70.099999999999994</v>
      </c>
      <c r="G5" s="3">
        <f t="shared" si="0"/>
        <v>2762.6409999999996</v>
      </c>
    </row>
    <row r="6" spans="2:7" x14ac:dyDescent="0.25">
      <c r="B6" s="3" t="s">
        <v>13</v>
      </c>
      <c r="C6" s="3" t="s">
        <v>14</v>
      </c>
      <c r="D6" s="3" t="s">
        <v>15</v>
      </c>
      <c r="E6" s="3">
        <v>8.32</v>
      </c>
      <c r="F6" s="3">
        <v>70.099999999999994</v>
      </c>
      <c r="G6" s="3">
        <f t="shared" si="0"/>
        <v>583.23199999999997</v>
      </c>
    </row>
    <row r="7" spans="2:7" x14ac:dyDescent="0.25">
      <c r="B7" s="3" t="s">
        <v>16</v>
      </c>
      <c r="C7" s="3" t="s">
        <v>17</v>
      </c>
      <c r="D7" s="3" t="s">
        <v>12</v>
      </c>
      <c r="E7" s="3">
        <v>8.4</v>
      </c>
      <c r="F7" s="3">
        <v>70.099999999999994</v>
      </c>
      <c r="G7" s="3">
        <f t="shared" si="0"/>
        <v>588.84</v>
      </c>
    </row>
    <row r="8" spans="2:7" x14ac:dyDescent="0.25">
      <c r="B8" s="3" t="s">
        <v>18</v>
      </c>
      <c r="C8" s="3" t="s">
        <v>19</v>
      </c>
      <c r="D8" s="3" t="s">
        <v>20</v>
      </c>
      <c r="E8" s="3">
        <v>15.04</v>
      </c>
      <c r="F8" s="3">
        <v>70.099999999999994</v>
      </c>
      <c r="G8" s="3">
        <f t="shared" si="0"/>
        <v>1054.3039999999999</v>
      </c>
    </row>
    <row r="9" spans="2:7" x14ac:dyDescent="0.25">
      <c r="B9" s="3" t="s">
        <v>21</v>
      </c>
      <c r="C9" s="3" t="s">
        <v>22</v>
      </c>
      <c r="D9" s="3" t="s">
        <v>12</v>
      </c>
      <c r="E9" s="3">
        <v>6.68</v>
      </c>
      <c r="F9" s="3">
        <v>70.099999999999994</v>
      </c>
      <c r="G9" s="3">
        <f t="shared" si="0"/>
        <v>468.26799999999992</v>
      </c>
    </row>
    <row r="10" spans="2:7" x14ac:dyDescent="0.25">
      <c r="B10" s="3" t="s">
        <v>23</v>
      </c>
      <c r="C10" s="3" t="s">
        <v>24</v>
      </c>
      <c r="D10" s="3" t="s">
        <v>12</v>
      </c>
      <c r="E10" s="3">
        <v>16.72</v>
      </c>
      <c r="F10" s="3">
        <v>69.7</v>
      </c>
      <c r="G10" s="3">
        <f t="shared" si="0"/>
        <v>1165.384</v>
      </c>
    </row>
    <row r="11" spans="2:7" x14ac:dyDescent="0.25">
      <c r="B11" s="3" t="s">
        <v>25</v>
      </c>
      <c r="C11" s="4" t="s">
        <v>50</v>
      </c>
      <c r="D11" s="3" t="s">
        <v>26</v>
      </c>
      <c r="E11" s="3">
        <v>20.13</v>
      </c>
      <c r="F11" s="3">
        <v>69.7</v>
      </c>
      <c r="G11" s="3">
        <f t="shared" si="0"/>
        <v>1403.0609999999999</v>
      </c>
    </row>
    <row r="12" spans="2:7" x14ac:dyDescent="0.25">
      <c r="B12" s="3" t="s">
        <v>27</v>
      </c>
      <c r="C12" s="3" t="s">
        <v>28</v>
      </c>
      <c r="D12" s="3"/>
      <c r="E12" s="3">
        <v>10</v>
      </c>
      <c r="F12" s="3">
        <v>70.8</v>
      </c>
      <c r="G12" s="3">
        <f t="shared" si="0"/>
        <v>708</v>
      </c>
    </row>
    <row r="13" spans="2:7" x14ac:dyDescent="0.25">
      <c r="B13" s="3" t="s">
        <v>29</v>
      </c>
      <c r="C13" s="3" t="s">
        <v>30</v>
      </c>
      <c r="D13" s="3" t="s">
        <v>12</v>
      </c>
      <c r="E13" s="3">
        <v>83.95</v>
      </c>
      <c r="F13" s="3">
        <v>73.8</v>
      </c>
      <c r="G13" s="3">
        <f t="shared" si="0"/>
        <v>6195.51</v>
      </c>
    </row>
    <row r="14" spans="2:7" x14ac:dyDescent="0.25">
      <c r="B14" s="3" t="s">
        <v>31</v>
      </c>
      <c r="C14" s="3" t="s">
        <v>32</v>
      </c>
      <c r="D14" s="3"/>
      <c r="E14" s="3">
        <v>30.08</v>
      </c>
      <c r="F14" s="3">
        <v>71.16</v>
      </c>
      <c r="G14" s="3">
        <f t="shared" si="0"/>
        <v>2140.4928</v>
      </c>
    </row>
    <row r="15" spans="2:7" x14ac:dyDescent="0.25">
      <c r="B15" s="3" t="s">
        <v>33</v>
      </c>
      <c r="C15" s="3" t="s">
        <v>34</v>
      </c>
      <c r="D15" s="3"/>
      <c r="E15" s="3">
        <v>2400</v>
      </c>
      <c r="F15" s="3"/>
      <c r="G15" s="3">
        <f>E15</f>
        <v>2400</v>
      </c>
    </row>
    <row r="16" spans="2:7" x14ac:dyDescent="0.25">
      <c r="B16" s="3" t="s">
        <v>35</v>
      </c>
      <c r="C16" s="3" t="s">
        <v>36</v>
      </c>
      <c r="D16" s="3" t="s">
        <v>12</v>
      </c>
      <c r="E16" s="3">
        <v>650</v>
      </c>
      <c r="F16" s="3"/>
      <c r="G16" s="3">
        <f>E16</f>
        <v>650</v>
      </c>
    </row>
    <row r="17" spans="2:7" x14ac:dyDescent="0.25">
      <c r="B17" s="3" t="s">
        <v>37</v>
      </c>
      <c r="C17" s="3" t="s">
        <v>38</v>
      </c>
      <c r="D17" s="3" t="s">
        <v>39</v>
      </c>
      <c r="E17" s="3">
        <v>11.68</v>
      </c>
      <c r="F17" s="3">
        <v>76.599999999999994</v>
      </c>
      <c r="G17" s="3">
        <f>E17*F17</f>
        <v>894.68799999999987</v>
      </c>
    </row>
    <row r="18" spans="2:7" x14ac:dyDescent="0.25">
      <c r="B18" s="3" t="s">
        <v>37</v>
      </c>
      <c r="C18" s="4" t="s">
        <v>40</v>
      </c>
      <c r="D18" s="3" t="s">
        <v>12</v>
      </c>
      <c r="E18" s="3">
        <v>1250</v>
      </c>
      <c r="F18" s="3"/>
      <c r="G18" s="3">
        <f>E18</f>
        <v>1250</v>
      </c>
    </row>
    <row r="19" spans="2:7" x14ac:dyDescent="0.25">
      <c r="B19" s="3" t="s">
        <v>41</v>
      </c>
      <c r="C19" s="4" t="s">
        <v>42</v>
      </c>
      <c r="D19" s="3" t="s">
        <v>12</v>
      </c>
      <c r="E19" s="3">
        <v>2750</v>
      </c>
      <c r="F19" s="3"/>
      <c r="G19" s="3">
        <f>E19</f>
        <v>2750</v>
      </c>
    </row>
    <row r="20" spans="2:7" x14ac:dyDescent="0.25">
      <c r="B20" s="3" t="s">
        <v>43</v>
      </c>
      <c r="C20" s="3" t="s">
        <v>36</v>
      </c>
      <c r="D20" s="3" t="s">
        <v>12</v>
      </c>
      <c r="E20" s="3">
        <v>600</v>
      </c>
      <c r="F20" s="3"/>
      <c r="G20" s="3">
        <f>E20</f>
        <v>600</v>
      </c>
    </row>
    <row r="21" spans="2:7" x14ac:dyDescent="0.25">
      <c r="B21" s="3" t="s">
        <v>44</v>
      </c>
      <c r="C21" s="3" t="s">
        <v>45</v>
      </c>
      <c r="D21" s="3" t="s">
        <v>12</v>
      </c>
      <c r="E21" s="3">
        <v>450</v>
      </c>
      <c r="F21" s="3"/>
      <c r="G21" s="3">
        <f>E21</f>
        <v>450</v>
      </c>
    </row>
    <row r="22" spans="2:7" x14ac:dyDescent="0.25">
      <c r="B22" s="3" t="s">
        <v>46</v>
      </c>
      <c r="C22" s="3" t="s">
        <v>47</v>
      </c>
      <c r="D22" s="3" t="s">
        <v>12</v>
      </c>
      <c r="E22" s="3">
        <v>3900</v>
      </c>
      <c r="F22" s="3"/>
      <c r="G22" s="3">
        <f>E22</f>
        <v>3900</v>
      </c>
    </row>
    <row r="23" spans="2:7" x14ac:dyDescent="0.25">
      <c r="B23" s="3" t="s">
        <v>52</v>
      </c>
      <c r="C23" s="3"/>
      <c r="D23" s="3"/>
      <c r="E23" s="3">
        <v>5000</v>
      </c>
      <c r="F23" s="3"/>
      <c r="G23" s="3">
        <f>E23</f>
        <v>5000</v>
      </c>
    </row>
    <row r="24" spans="2:7" x14ac:dyDescent="0.25">
      <c r="B24" s="3" t="s">
        <v>16</v>
      </c>
      <c r="C24" t="s">
        <v>53</v>
      </c>
      <c r="D24" s="3" t="s">
        <v>54</v>
      </c>
      <c r="E24" s="3">
        <v>18.66</v>
      </c>
      <c r="F24" s="3">
        <v>75.5</v>
      </c>
      <c r="G24" s="3">
        <f>E24*F24</f>
        <v>1408.83</v>
      </c>
    </row>
    <row r="25" spans="2:7" x14ac:dyDescent="0.25">
      <c r="B25" s="3" t="s">
        <v>44</v>
      </c>
      <c r="C25" s="3" t="s">
        <v>55</v>
      </c>
      <c r="D25" s="3"/>
      <c r="E25" s="3">
        <v>17.91</v>
      </c>
      <c r="F25" s="3">
        <v>75.5</v>
      </c>
      <c r="G25" s="3">
        <f>E25*F25</f>
        <v>1352.2049999999999</v>
      </c>
    </row>
    <row r="26" spans="2:7" x14ac:dyDescent="0.25">
      <c r="B26" s="3" t="s">
        <v>56</v>
      </c>
      <c r="C26" s="3" t="s">
        <v>57</v>
      </c>
      <c r="D26" s="3"/>
      <c r="E26" s="3">
        <v>2.61</v>
      </c>
      <c r="F26" s="3">
        <v>75.5</v>
      </c>
      <c r="G26" s="3">
        <f>E26*F26</f>
        <v>197.05499999999998</v>
      </c>
    </row>
    <row r="27" spans="2:7" x14ac:dyDescent="0.25">
      <c r="B27" s="3" t="s">
        <v>56</v>
      </c>
      <c r="C27" s="3" t="s">
        <v>72</v>
      </c>
      <c r="D27" s="3"/>
      <c r="E27" s="3">
        <v>1.5</v>
      </c>
      <c r="F27" s="3">
        <v>77.7</v>
      </c>
      <c r="G27" s="3">
        <f t="shared" ref="G27:G34" si="1">E27*F27</f>
        <v>116.55000000000001</v>
      </c>
    </row>
    <row r="28" spans="2:7" x14ac:dyDescent="0.25">
      <c r="B28" s="3" t="s">
        <v>58</v>
      </c>
      <c r="C28" s="3" t="s">
        <v>59</v>
      </c>
      <c r="D28" s="3"/>
      <c r="E28" s="3">
        <v>3.35</v>
      </c>
      <c r="F28" s="3">
        <v>76.5</v>
      </c>
      <c r="G28" s="3">
        <f t="shared" si="1"/>
        <v>256.27500000000003</v>
      </c>
    </row>
    <row r="29" spans="2:7" x14ac:dyDescent="0.25">
      <c r="B29" s="3" t="s">
        <v>60</v>
      </c>
      <c r="C29" s="3" t="s">
        <v>62</v>
      </c>
      <c r="D29" s="3" t="s">
        <v>61</v>
      </c>
      <c r="E29" s="3">
        <f>7.48*2</f>
        <v>14.96</v>
      </c>
      <c r="F29" s="3">
        <v>76.5</v>
      </c>
      <c r="G29" s="3">
        <f t="shared" si="1"/>
        <v>1144.44</v>
      </c>
    </row>
    <row r="30" spans="2:7" x14ac:dyDescent="0.25">
      <c r="B30" s="3" t="s">
        <v>63</v>
      </c>
      <c r="C30" s="3" t="s">
        <v>64</v>
      </c>
      <c r="D30" s="3" t="s">
        <v>12</v>
      </c>
      <c r="E30" s="3">
        <v>2.5099999999999998</v>
      </c>
      <c r="F30" s="3">
        <v>76.5</v>
      </c>
      <c r="G30" s="3">
        <f t="shared" si="1"/>
        <v>192.01499999999999</v>
      </c>
    </row>
    <row r="31" spans="2:7" x14ac:dyDescent="0.25">
      <c r="B31" s="3" t="s">
        <v>65</v>
      </c>
      <c r="C31" t="s">
        <v>66</v>
      </c>
      <c r="D31" s="3" t="s">
        <v>67</v>
      </c>
      <c r="E31" s="3">
        <v>6.68</v>
      </c>
      <c r="F31" s="3">
        <v>76.5</v>
      </c>
      <c r="G31" s="3">
        <f t="shared" si="1"/>
        <v>511.02</v>
      </c>
    </row>
    <row r="32" spans="2:7" x14ac:dyDescent="0.25">
      <c r="B32" s="3" t="s">
        <v>68</v>
      </c>
      <c r="C32" s="3" t="s">
        <v>69</v>
      </c>
      <c r="D32" s="3" t="s">
        <v>12</v>
      </c>
      <c r="E32" s="3">
        <f>7.97*2</f>
        <v>15.94</v>
      </c>
      <c r="F32" s="3">
        <v>77.150000000000006</v>
      </c>
      <c r="G32" s="3">
        <f t="shared" si="1"/>
        <v>1229.771</v>
      </c>
    </row>
    <row r="33" spans="2:7" x14ac:dyDescent="0.25">
      <c r="B33" s="3" t="s">
        <v>70</v>
      </c>
      <c r="C33" s="3" t="s">
        <v>71</v>
      </c>
      <c r="D33" s="3"/>
      <c r="E33" s="3">
        <v>8.32</v>
      </c>
      <c r="F33" s="3">
        <v>77.150000000000006</v>
      </c>
      <c r="G33" s="3">
        <f t="shared" si="1"/>
        <v>641.88800000000003</v>
      </c>
    </row>
    <row r="34" spans="2:7" x14ac:dyDescent="0.25">
      <c r="B34" s="3" t="s">
        <v>68</v>
      </c>
      <c r="C34" s="3" t="s">
        <v>74</v>
      </c>
      <c r="D34" s="3" t="s">
        <v>73</v>
      </c>
      <c r="E34" s="3">
        <f>8.32*2</f>
        <v>16.64</v>
      </c>
      <c r="F34" s="3">
        <v>77.7</v>
      </c>
      <c r="G34" s="3">
        <f t="shared" si="1"/>
        <v>1292.9280000000001</v>
      </c>
    </row>
    <row r="35" spans="2:7" x14ac:dyDescent="0.25">
      <c r="B35" s="3"/>
      <c r="C35" s="3"/>
      <c r="D35" s="3"/>
      <c r="E35" s="3"/>
      <c r="F35" s="3"/>
      <c r="G35" s="3"/>
    </row>
    <row r="36" spans="2:7" x14ac:dyDescent="0.25">
      <c r="B36" s="3"/>
      <c r="C36" s="3"/>
      <c r="D36" s="3"/>
      <c r="E36" s="3"/>
      <c r="F36" s="3"/>
      <c r="G36" s="3"/>
    </row>
    <row r="37" spans="2:7" x14ac:dyDescent="0.25">
      <c r="B37" s="5" t="s">
        <v>49</v>
      </c>
      <c r="C37" s="5"/>
      <c r="D37" s="5"/>
      <c r="E37" s="5"/>
      <c r="F37" s="5"/>
      <c r="G37" s="1">
        <f>SUM(G3:G36)</f>
        <v>46637.364300000008</v>
      </c>
    </row>
  </sheetData>
  <mergeCells count="1">
    <mergeCell ref="B37:F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2019-01-30T06:54:33Z</dcterms:modified>
</cp:coreProperties>
</file>